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4" i="1"/>
  <c r="D25" s="1"/>
  <c r="D18"/>
  <c r="D11"/>
  <c r="D12"/>
  <c r="D6"/>
  <c r="D10"/>
  <c r="D24"/>
  <c r="D7"/>
  <c r="D5"/>
  <c r="C25" l="1"/>
  <c r="G25" l="1"/>
</calcChain>
</file>

<file path=xl/sharedStrings.xml><?xml version="1.0" encoding="utf-8"?>
<sst xmlns="http://schemas.openxmlformats.org/spreadsheetml/2006/main" count="27" uniqueCount="27">
  <si>
    <t>приход</t>
  </si>
  <si>
    <t>расход</t>
  </si>
  <si>
    <t>рассходы на услуги банка</t>
  </si>
  <si>
    <t xml:space="preserve">остаток на конец года </t>
  </si>
  <si>
    <t>остатокна начало года</t>
  </si>
  <si>
    <t xml:space="preserve">за игрушки </t>
  </si>
  <si>
    <t>поступления пожертвований</t>
  </si>
  <si>
    <t>Оплата за мед.услуги</t>
  </si>
  <si>
    <t>за интернет</t>
  </si>
  <si>
    <t>за наградную продукцию</t>
  </si>
  <si>
    <t>налог УСН</t>
  </si>
  <si>
    <t xml:space="preserve">пени по налогам </t>
  </si>
  <si>
    <t>за заправку картриджа</t>
  </si>
  <si>
    <t>за призы</t>
  </si>
  <si>
    <t>за разработку сайта</t>
  </si>
  <si>
    <t>за ростовую куклу Слоник</t>
  </si>
  <si>
    <t>за рамки</t>
  </si>
  <si>
    <t>за банер</t>
  </si>
  <si>
    <t>за витрину</t>
  </si>
  <si>
    <t>за часы</t>
  </si>
  <si>
    <t>за акустическое оборудование</t>
  </si>
  <si>
    <t xml:space="preserve">за новогодние подарки </t>
  </si>
  <si>
    <t>за кабель микрофонный</t>
  </si>
  <si>
    <t>за фигурки</t>
  </si>
  <si>
    <t>за елки и гирлянды</t>
  </si>
  <si>
    <t>за листовки</t>
  </si>
  <si>
    <t>Итого за год 2019: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</si>
</sst>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4" fontId="0" fillId="0" borderId="1" xfId="0" applyNumberFormat="1" applyBorder="1"/>
    <xf numFmtId="4" fontId="0" fillId="0" borderId="0" xfId="0" applyNumberFormat="1"/>
    <xf numFmtId="0" fontId="0" fillId="0" borderId="1" xfId="0" applyBorder="1" applyAlignment="1">
      <alignment horizontal="left" vertical="distributed"/>
    </xf>
    <xf numFmtId="0" fontId="0" fillId="0" borderId="0" xfId="0" applyAlignment="1">
      <alignment horizontal="left" vertical="distributed"/>
    </xf>
    <xf numFmtId="0" fontId="0" fillId="0" borderId="1" xfId="0" applyBorder="1" applyAlignment="1">
      <alignment horizontal="left" vertical="center" indent="1"/>
    </xf>
    <xf numFmtId="0" fontId="0" fillId="0" borderId="1" xfId="0" applyFill="1" applyBorder="1" applyAlignment="1">
      <alignment horizontal="left" vertical="center" indent="1"/>
    </xf>
    <xf numFmtId="0" fontId="1" fillId="0" borderId="0" xfId="0" applyFont="1"/>
    <xf numFmtId="4" fontId="1" fillId="0" borderId="0" xfId="0" applyNumberFormat="1" applyFont="1"/>
    <xf numFmtId="0" fontId="0" fillId="0" borderId="1" xfId="0" applyBorder="1" applyAlignment="1">
      <alignment horizontal="left" vertical="center" wrapText="1" indent="1"/>
    </xf>
    <xf numFmtId="0" fontId="0" fillId="0" borderId="1" xfId="0" applyFill="1" applyBorder="1" applyAlignment="1">
      <alignment horizontal="left" vertical="center" wrapText="1" indent="1"/>
    </xf>
    <xf numFmtId="4" fontId="0" fillId="2" borderId="1" xfId="0" applyNumberFormat="1" applyFill="1" applyBorder="1"/>
    <xf numFmtId="4" fontId="0" fillId="2" borderId="1" xfId="0" applyNumberFormat="1" applyFont="1" applyFill="1" applyBorder="1"/>
    <xf numFmtId="0" fontId="0" fillId="3" borderId="1" xfId="0" applyFill="1" applyBorder="1" applyAlignment="1">
      <alignment horizontal="left" vertical="center" indent="1"/>
    </xf>
    <xf numFmtId="0" fontId="0" fillId="3" borderId="1" xfId="0" applyFill="1" applyBorder="1"/>
    <xf numFmtId="4" fontId="0" fillId="3" borderId="1" xfId="0" applyNumberForma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7"/>
  <sheetViews>
    <sheetView tabSelected="1" workbookViewId="0">
      <selection activeCell="B26" sqref="B26"/>
    </sheetView>
  </sheetViews>
  <sheetFormatPr defaultRowHeight="15"/>
  <cols>
    <col min="1" max="1" width="5.5703125" customWidth="1"/>
    <col min="2" max="2" width="41.85546875" style="5" customWidth="1"/>
    <col min="3" max="4" width="18.28515625" customWidth="1"/>
    <col min="5" max="5" width="10" bestFit="1" customWidth="1"/>
    <col min="6" max="6" width="11" customWidth="1"/>
    <col min="7" max="7" width="9.7109375" bestFit="1" customWidth="1"/>
  </cols>
  <sheetData>
    <row r="2" spans="2:7">
      <c r="B2" s="4"/>
      <c r="C2" s="1" t="s">
        <v>0</v>
      </c>
      <c r="D2" s="1" t="s">
        <v>1</v>
      </c>
      <c r="E2" s="8" t="s">
        <v>4</v>
      </c>
      <c r="F2" s="8"/>
      <c r="G2" s="9">
        <v>78877.039999999994</v>
      </c>
    </row>
    <row r="3" spans="2:7">
      <c r="B3" s="6" t="s">
        <v>6</v>
      </c>
      <c r="C3" s="2">
        <v>456128.14</v>
      </c>
      <c r="D3" s="2"/>
    </row>
    <row r="4" spans="2:7">
      <c r="B4" s="6" t="s">
        <v>2</v>
      </c>
      <c r="C4" s="1"/>
      <c r="D4" s="2">
        <f>35+35+35+35+8+165+8+150+150+35+35+70+8+70+8+423.54+35+37+37+37+37+37+8+8+37+8</f>
        <v>1551.54</v>
      </c>
    </row>
    <row r="5" spans="2:7">
      <c r="B5" s="6" t="s">
        <v>12</v>
      </c>
      <c r="C5" s="1"/>
      <c r="D5" s="12">
        <f>4400+4400</f>
        <v>8800</v>
      </c>
    </row>
    <row r="6" spans="2:7">
      <c r="B6" s="10" t="s">
        <v>8</v>
      </c>
      <c r="C6" s="1"/>
      <c r="D6" s="12">
        <f>2100+2100</f>
        <v>4200</v>
      </c>
    </row>
    <row r="7" spans="2:7">
      <c r="B7" s="6" t="s">
        <v>14</v>
      </c>
      <c r="C7" s="1"/>
      <c r="D7" s="12">
        <f>20000</f>
        <v>20000</v>
      </c>
    </row>
    <row r="8" spans="2:7">
      <c r="B8" s="6" t="s">
        <v>15</v>
      </c>
      <c r="C8" s="1"/>
      <c r="D8" s="12">
        <v>35350</v>
      </c>
    </row>
    <row r="9" spans="2:7">
      <c r="B9" s="6" t="s">
        <v>16</v>
      </c>
      <c r="C9" s="1"/>
      <c r="D9" s="12">
        <v>4400</v>
      </c>
    </row>
    <row r="10" spans="2:7">
      <c r="B10" s="6" t="s">
        <v>5</v>
      </c>
      <c r="C10" s="1"/>
      <c r="D10" s="12">
        <f>30450</f>
        <v>30450</v>
      </c>
    </row>
    <row r="11" spans="2:7">
      <c r="B11" s="6" t="s">
        <v>9</v>
      </c>
      <c r="C11" s="1"/>
      <c r="D11" s="12">
        <f>14420+8830+7064</f>
        <v>30314</v>
      </c>
    </row>
    <row r="12" spans="2:7">
      <c r="B12" s="6" t="s">
        <v>21</v>
      </c>
      <c r="C12" s="1"/>
      <c r="D12" s="12">
        <f>18977.46+5705.16</f>
        <v>24682.62</v>
      </c>
    </row>
    <row r="13" spans="2:7">
      <c r="B13" s="6" t="s">
        <v>24</v>
      </c>
      <c r="C13" s="1"/>
      <c r="D13" s="12">
        <v>10345</v>
      </c>
    </row>
    <row r="14" spans="2:7">
      <c r="B14" s="6" t="s">
        <v>13</v>
      </c>
      <c r="C14" s="2"/>
      <c r="D14" s="13">
        <v>2056</v>
      </c>
    </row>
    <row r="15" spans="2:7">
      <c r="B15" s="6" t="s">
        <v>19</v>
      </c>
      <c r="C15" s="1"/>
      <c r="D15" s="12">
        <v>18550</v>
      </c>
    </row>
    <row r="16" spans="2:7">
      <c r="B16" s="6" t="s">
        <v>22</v>
      </c>
      <c r="C16" s="2"/>
      <c r="D16" s="12">
        <v>7060</v>
      </c>
    </row>
    <row r="17" spans="2:7">
      <c r="B17" s="6" t="s">
        <v>20</v>
      </c>
      <c r="C17" s="2"/>
      <c r="D17" s="12">
        <v>84707</v>
      </c>
      <c r="E17" s="8"/>
      <c r="F17" s="8"/>
      <c r="G17" s="8"/>
    </row>
    <row r="18" spans="2:7">
      <c r="B18" s="6" t="s">
        <v>17</v>
      </c>
      <c r="C18" s="2"/>
      <c r="D18" s="12">
        <f>8440+2370</f>
        <v>10810</v>
      </c>
      <c r="E18" s="3"/>
    </row>
    <row r="19" spans="2:7">
      <c r="B19" s="6" t="s">
        <v>18</v>
      </c>
      <c r="C19" s="2"/>
      <c r="D19" s="13">
        <v>9505</v>
      </c>
    </row>
    <row r="20" spans="2:7">
      <c r="B20" s="6" t="s">
        <v>23</v>
      </c>
      <c r="C20" s="2"/>
      <c r="D20" s="13">
        <v>5340</v>
      </c>
    </row>
    <row r="21" spans="2:7">
      <c r="B21" s="7" t="s">
        <v>25</v>
      </c>
      <c r="C21" s="1"/>
      <c r="D21" s="12">
        <v>4620</v>
      </c>
      <c r="E21" s="3"/>
    </row>
    <row r="22" spans="2:7">
      <c r="B22" s="11" t="s">
        <v>10</v>
      </c>
      <c r="C22" s="1"/>
      <c r="D22" s="12">
        <v>5400</v>
      </c>
      <c r="E22" s="3"/>
    </row>
    <row r="23" spans="2:7">
      <c r="B23" s="11" t="s">
        <v>11</v>
      </c>
      <c r="C23" s="1"/>
      <c r="D23" s="12">
        <v>200</v>
      </c>
      <c r="E23" s="3"/>
    </row>
    <row r="24" spans="2:7">
      <c r="B24" s="14" t="s">
        <v>7</v>
      </c>
      <c r="C24" s="15"/>
      <c r="D24" s="16">
        <f>57100+112550</f>
        <v>169650</v>
      </c>
      <c r="E24" s="3"/>
    </row>
    <row r="25" spans="2:7">
      <c r="B25" s="6" t="s">
        <v>26</v>
      </c>
      <c r="C25" s="2">
        <f>SUM(C3:C24)</f>
        <v>456128.14</v>
      </c>
      <c r="D25" s="2">
        <f>SUM(D4:D24)</f>
        <v>487991.16000000003</v>
      </c>
      <c r="E25" s="9" t="s">
        <v>3</v>
      </c>
      <c r="F25" s="8"/>
      <c r="G25" s="9">
        <f>C25+G2-D25</f>
        <v>47014.020000000019</v>
      </c>
    </row>
    <row r="26" spans="2:7">
      <c r="C26" s="3"/>
      <c r="D26" s="3"/>
    </row>
    <row r="27" spans="2:7">
      <c r="C27" s="3"/>
      <c r="D27" s="3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2020-03-23T09:13:35Z</dcterms:modified>
</cp:coreProperties>
</file>