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" i="1"/>
  <c r="C15"/>
  <c r="D4"/>
  <c r="D7"/>
  <c r="G14" s="1"/>
  <c r="D16"/>
  <c r="D8"/>
  <c r="D5"/>
  <c r="C21" l="1"/>
  <c r="D21"/>
  <c r="G21" l="1"/>
</calcChain>
</file>

<file path=xl/sharedStrings.xml><?xml version="1.0" encoding="utf-8"?>
<sst xmlns="http://schemas.openxmlformats.org/spreadsheetml/2006/main" count="25" uniqueCount="23">
  <si>
    <t>Спиридонова Екатерина  18.10.2016</t>
  </si>
  <si>
    <t>Итого за год 2016:</t>
  </si>
  <si>
    <t>Рассходы на услуги банка</t>
  </si>
  <si>
    <t>Оплата бухгалтерских услуг</t>
  </si>
  <si>
    <t>Печать пригласительных на фестиваль "Синяя птица"</t>
  </si>
  <si>
    <t>За создание сайта БФ "Желание"</t>
  </si>
  <si>
    <t>Камера видеонаблюдения ДК Нефтехимиков</t>
  </si>
  <si>
    <t>Новогодние сладкие подарки детям с ОВЗ</t>
  </si>
  <si>
    <t>Интернет хостинг</t>
  </si>
  <si>
    <t>Доработка сайта фонда</t>
  </si>
  <si>
    <t>Поступления</t>
  </si>
  <si>
    <t>Изготовление информац.стенда</t>
  </si>
  <si>
    <t>Банер для фестиваля "Синяя птица"</t>
  </si>
  <si>
    <t>Фирменный флаг фонда и фестиваля "Синяя птица"</t>
  </si>
  <si>
    <t>Нанесение логотипа на футболки для волонтеров</t>
  </si>
  <si>
    <t>Возврат</t>
  </si>
  <si>
    <t>Канц.товары для детей с ОВЗ</t>
  </si>
  <si>
    <t>Приход</t>
  </si>
  <si>
    <t>Расход</t>
  </si>
  <si>
    <t>Остатокна начало года</t>
  </si>
  <si>
    <t xml:space="preserve">Остаток после оплаты </t>
  </si>
  <si>
    <t>Лечения</t>
  </si>
  <si>
    <t xml:space="preserve">Остаток на конец года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</si>
</sst>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4" fontId="1" fillId="0" borderId="1" xfId="0" applyNumberFormat="1" applyFont="1" applyBorder="1"/>
    <xf numFmtId="4" fontId="0" fillId="0" borderId="1" xfId="0" applyNumberFormat="1" applyFont="1" applyBorder="1"/>
    <xf numFmtId="0" fontId="0" fillId="0" borderId="1" xfId="0" applyBorder="1" applyAlignment="1">
      <alignment horizontal="left" vertical="distributed"/>
    </xf>
    <xf numFmtId="0" fontId="0" fillId="0" borderId="0" xfId="0" applyAlignment="1">
      <alignment horizontal="left" vertical="distributed"/>
    </xf>
    <xf numFmtId="0" fontId="0" fillId="0" borderId="1" xfId="0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1" fillId="0" borderId="0" xfId="0" applyFont="1"/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workbookViewId="0">
      <selection activeCell="E22" sqref="E22"/>
    </sheetView>
  </sheetViews>
  <sheetFormatPr defaultRowHeight="15"/>
  <cols>
    <col min="1" max="1" width="5.5703125" customWidth="1"/>
    <col min="2" max="2" width="35.140625" style="7" customWidth="1"/>
    <col min="3" max="4" width="18.28515625" customWidth="1"/>
    <col min="5" max="5" width="10" bestFit="1" customWidth="1"/>
    <col min="6" max="6" width="11" customWidth="1"/>
    <col min="7" max="7" width="9.7109375" bestFit="1" customWidth="1"/>
  </cols>
  <sheetData>
    <row r="2" spans="2:7">
      <c r="B2" s="6"/>
      <c r="C2" s="1" t="s">
        <v>17</v>
      </c>
      <c r="D2" s="1" t="s">
        <v>18</v>
      </c>
      <c r="E2" s="11" t="s">
        <v>19</v>
      </c>
      <c r="F2" s="11"/>
      <c r="G2" s="11">
        <v>19567.39</v>
      </c>
    </row>
    <row r="3" spans="2:7">
      <c r="B3" s="8" t="s">
        <v>10</v>
      </c>
      <c r="C3" s="2">
        <f>500+10563.74+200+10+50+50+50+50+50+50+50+50+100+100+100+35.56+50+70+300+10+50+50+50+50+100+100+100+100+50+50+59.837+300+300+50+50+100+50+50+100+100+100+50+100+70+300+50+50+50+50+100+100+100+100+50+100+70+300+4060+100+50+100+100+100+44.9+50+70+100+300+50+100+50+100+50+100+100+100+50+50+100+100+100+2.34+50+100+70+500+1000+500+1087.97+100+50+100+100+48.09+50+100+700+3000+500+6320+300+5105.31+1000+50+100+50+50+100+100+100+100+70+2000+100+11014.42+5000+5000+69.99+35000</f>
        <v>101852.15700000001</v>
      </c>
      <c r="D3" s="2"/>
    </row>
    <row r="4" spans="2:7">
      <c r="B4" s="8" t="s">
        <v>2</v>
      </c>
      <c r="C4" s="2"/>
      <c r="D4" s="2">
        <f>30+12+12+30+30+30+30+18.96+30+120</f>
        <v>342.96000000000004</v>
      </c>
    </row>
    <row r="5" spans="2:7">
      <c r="B5" s="8" t="s">
        <v>3</v>
      </c>
      <c r="C5" s="2"/>
      <c r="D5" s="2">
        <f>600+900</f>
        <v>1500</v>
      </c>
    </row>
    <row r="6" spans="2:7">
      <c r="B6" s="8" t="s">
        <v>4</v>
      </c>
      <c r="C6" s="2"/>
      <c r="D6" s="2">
        <v>800</v>
      </c>
    </row>
    <row r="7" spans="2:7">
      <c r="B7" s="8" t="s">
        <v>5</v>
      </c>
      <c r="C7" s="2"/>
      <c r="D7" s="2">
        <f>9500</f>
        <v>9500</v>
      </c>
    </row>
    <row r="8" spans="2:7">
      <c r="B8" s="8" t="s">
        <v>12</v>
      </c>
      <c r="C8" s="2"/>
      <c r="D8" s="2">
        <f>815+315+2700</f>
        <v>3830</v>
      </c>
    </row>
    <row r="9" spans="2:7">
      <c r="B9" s="8" t="s">
        <v>16</v>
      </c>
      <c r="C9" s="2"/>
      <c r="D9" s="2">
        <v>15991.8</v>
      </c>
    </row>
    <row r="10" spans="2:7">
      <c r="B10" s="8" t="s">
        <v>11</v>
      </c>
      <c r="C10" s="2"/>
      <c r="D10" s="2">
        <v>4600</v>
      </c>
    </row>
    <row r="11" spans="2:7">
      <c r="B11" s="8" t="s">
        <v>13</v>
      </c>
      <c r="C11" s="2"/>
      <c r="D11" s="2">
        <v>2400</v>
      </c>
    </row>
    <row r="12" spans="2:7">
      <c r="B12" s="8" t="s">
        <v>14</v>
      </c>
      <c r="C12" s="2"/>
      <c r="D12" s="2">
        <v>10000</v>
      </c>
    </row>
    <row r="13" spans="2:7">
      <c r="B13" s="8" t="s">
        <v>15</v>
      </c>
      <c r="C13" s="2">
        <v>5000</v>
      </c>
      <c r="D13" s="2"/>
    </row>
    <row r="14" spans="2:7">
      <c r="B14" s="9" t="s">
        <v>0</v>
      </c>
      <c r="C14" s="4"/>
      <c r="D14" s="4">
        <v>69000</v>
      </c>
      <c r="E14" s="12" t="s">
        <v>20</v>
      </c>
      <c r="F14" s="11"/>
      <c r="G14" s="12">
        <f>G2+(C3+C13)-(SUM(D4:D14))</f>
        <v>8454.7870000000112</v>
      </c>
    </row>
    <row r="15" spans="2:7">
      <c r="B15" s="8" t="s">
        <v>10</v>
      </c>
      <c r="C15" s="2">
        <f>50+50+100+100+100+29.47+50+16000+100+70+657.77+100+50+100+50+100+50+45.16+50+70+66.05+4827+2100+50+100+46.14+50+50+100+100+100</f>
        <v>25511.59</v>
      </c>
      <c r="D15" s="2"/>
      <c r="E15" s="11" t="s">
        <v>21</v>
      </c>
      <c r="F15" s="11"/>
      <c r="G15" s="11"/>
    </row>
    <row r="16" spans="2:7">
      <c r="B16" s="8" t="s">
        <v>2</v>
      </c>
      <c r="C16" s="2"/>
      <c r="D16" s="2">
        <f>32+75+64</f>
        <v>171</v>
      </c>
      <c r="E16" s="3"/>
    </row>
    <row r="17" spans="2:7">
      <c r="B17" s="8" t="s">
        <v>6</v>
      </c>
      <c r="C17" s="2"/>
      <c r="D17" s="5">
        <v>16350</v>
      </c>
    </row>
    <row r="18" spans="2:7">
      <c r="B18" s="8" t="s">
        <v>7</v>
      </c>
      <c r="C18" s="2"/>
      <c r="D18" s="5">
        <v>7500</v>
      </c>
    </row>
    <row r="19" spans="2:7">
      <c r="B19" s="8" t="s">
        <v>8</v>
      </c>
      <c r="C19" s="2"/>
      <c r="D19" s="5">
        <v>5714.52</v>
      </c>
    </row>
    <row r="20" spans="2:7">
      <c r="B20" s="10" t="s">
        <v>9</v>
      </c>
      <c r="C20" s="1"/>
      <c r="D20" s="2">
        <v>2500</v>
      </c>
      <c r="E20" s="3"/>
    </row>
    <row r="21" spans="2:7">
      <c r="B21" s="8" t="s">
        <v>1</v>
      </c>
      <c r="C21" s="2">
        <f>SUM(C3:C20)</f>
        <v>132363.747</v>
      </c>
      <c r="D21" s="2">
        <f>SUM(D3:D20)</f>
        <v>150200.28</v>
      </c>
      <c r="E21" s="12" t="s">
        <v>22</v>
      </c>
      <c r="F21" s="11"/>
      <c r="G21" s="12">
        <f>C21-D21+G2</f>
        <v>1730.8570000000036</v>
      </c>
    </row>
    <row r="22" spans="2:7">
      <c r="C22" s="3"/>
    </row>
    <row r="23" spans="2:7">
      <c r="C23" s="3"/>
      <c r="D23" s="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2017-01-11T11:22:37Z</dcterms:modified>
</cp:coreProperties>
</file>