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26" i="1" l="1"/>
  <c r="C3" i="1"/>
  <c r="C26" i="1"/>
  <c r="D5" i="1"/>
  <c r="D11" i="1"/>
  <c r="D26" i="1"/>
  <c r="D19" i="1"/>
  <c r="D24" i="1"/>
  <c r="D8" i="1"/>
  <c r="D10" i="1"/>
  <c r="D18" i="1"/>
  <c r="D17" i="1"/>
</calcChain>
</file>

<file path=xl/sharedStrings.xml><?xml version="1.0" encoding="utf-8"?>
<sst xmlns="http://schemas.openxmlformats.org/spreadsheetml/2006/main" count="28" uniqueCount="28">
  <si>
    <t>приход</t>
  </si>
  <si>
    <t>расход</t>
  </si>
  <si>
    <t>рассходы на услуги банка</t>
  </si>
  <si>
    <t xml:space="preserve">остаток на конец года </t>
  </si>
  <si>
    <t>остатокна начало года</t>
  </si>
  <si>
    <t>за канц.товары</t>
  </si>
  <si>
    <t>за новогодние подарки</t>
  </si>
  <si>
    <t>оплата за монта/настройку камер</t>
  </si>
  <si>
    <t>госпошлина за регистрацию изменений в учред.документах</t>
  </si>
  <si>
    <t>термопот</t>
  </si>
  <si>
    <t xml:space="preserve">за игрушки </t>
  </si>
  <si>
    <t xml:space="preserve">за сладкие подарки </t>
  </si>
  <si>
    <t>за очки</t>
  </si>
  <si>
    <t>Итого за год 2017:</t>
  </si>
  <si>
    <t>за обслуживание мероприятия ООО "Русь"</t>
  </si>
  <si>
    <t>за ящики для сбора пожертвований</t>
  </si>
  <si>
    <t>за ткань</t>
  </si>
  <si>
    <t>за аппаратные игрушки</t>
  </si>
  <si>
    <t>за книги</t>
  </si>
  <si>
    <t>за пакеты</t>
  </si>
  <si>
    <t>за проживание ООО "Фортеция-Степь"</t>
  </si>
  <si>
    <t>за рамку ООО "Дюна"</t>
  </si>
  <si>
    <t>поступления пожертвований</t>
  </si>
  <si>
    <t>поступление за размещение информационных материалов</t>
  </si>
  <si>
    <t>за печать банера</t>
  </si>
  <si>
    <t>за печать газеты</t>
  </si>
  <si>
    <t>Оплата за мед.услуги</t>
  </si>
  <si>
    <t>за беспроводную микрофонную систему и микроон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</si>
</sst>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4" fontId="1" fillId="0" borderId="1" xfId="0" applyNumberFormat="1" applyFont="1" applyBorder="1"/>
    <xf numFmtId="4" fontId="0" fillId="0" borderId="1" xfId="0" applyNumberFormat="1" applyFont="1" applyBorder="1"/>
    <xf numFmtId="0" fontId="0" fillId="0" borderId="1" xfId="0" applyBorder="1" applyAlignment="1">
      <alignment horizontal="left" vertical="distributed"/>
    </xf>
    <xf numFmtId="0" fontId="0" fillId="0" borderId="0" xfId="0" applyAlignment="1">
      <alignment horizontal="left" vertical="distributed"/>
    </xf>
    <xf numFmtId="0" fontId="0" fillId="0" borderId="1" xfId="0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1"/>
    </xf>
    <xf numFmtId="0" fontId="1" fillId="0" borderId="0" xfId="0" applyFont="1"/>
    <xf numFmtId="4" fontId="1" fillId="0" borderId="0" xfId="0" applyNumberFormat="1" applyFont="1"/>
    <xf numFmtId="0" fontId="0" fillId="0" borderId="1" xfId="0" applyBorder="1" applyAlignment="1">
      <alignment horizontal="left" vertical="center" wrapText="1" indent="1"/>
    </xf>
    <xf numFmtId="0" fontId="0" fillId="0" borderId="1" xfId="0" applyFont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8"/>
  <sheetViews>
    <sheetView tabSelected="1" topLeftCell="A16" workbookViewId="0">
      <selection activeCell="G26" sqref="G26"/>
    </sheetView>
  </sheetViews>
  <sheetFormatPr defaultRowHeight="15" x14ac:dyDescent="0.25"/>
  <cols>
    <col min="1" max="1" width="5.5703125" customWidth="1"/>
    <col min="2" max="2" width="41.85546875" style="7" customWidth="1"/>
    <col min="3" max="4" width="18.28515625" customWidth="1"/>
    <col min="5" max="5" width="10" bestFit="1" customWidth="1"/>
    <col min="6" max="6" width="11" customWidth="1"/>
    <col min="7" max="7" width="9.7109375" bestFit="1" customWidth="1"/>
  </cols>
  <sheetData>
    <row r="2" spans="2:7" x14ac:dyDescent="0.25">
      <c r="B2" s="6"/>
      <c r="C2" s="1" t="s">
        <v>0</v>
      </c>
      <c r="D2" s="1" t="s">
        <v>1</v>
      </c>
      <c r="E2" s="10" t="s">
        <v>4</v>
      </c>
      <c r="F2" s="10"/>
      <c r="G2" s="10">
        <v>1730.86</v>
      </c>
    </row>
    <row r="3" spans="2:7" x14ac:dyDescent="0.25">
      <c r="B3" s="8" t="s">
        <v>22</v>
      </c>
      <c r="C3" s="2">
        <f>300+50+100+50+350+2319+3500+10000+20000+50+100+51.97+270+14000+20000+100+1261+150+70+3000+150+100+20000+38.26+50+1000+350+20000+120+100+33.63+270+132.35+5000+300+200+0.77+50+70+3000+5000+39000+500+10000+500+90.97+70+500+9580+10000+450+50+20000+70+8823.97+100+100+2425+150+150+83.02+154+10000+14000+16000+20000+150+200+90.51+100+2425+15000+1665+27000+31500+350+20000+70+9</f>
        <v>393043.45</v>
      </c>
      <c r="D3" s="2"/>
    </row>
    <row r="4" spans="2:7" ht="30" x14ac:dyDescent="0.25">
      <c r="B4" s="12" t="s">
        <v>23</v>
      </c>
      <c r="C4" s="2">
        <v>31500</v>
      </c>
      <c r="D4" s="2"/>
    </row>
    <row r="5" spans="2:7" x14ac:dyDescent="0.25">
      <c r="B5" s="8" t="s">
        <v>2</v>
      </c>
      <c r="C5" s="1"/>
      <c r="D5" s="2">
        <f>30.86+1.14+32+200+28+11+60+32+32+11+66+11+11+82.5+11+180+32+32+11+32+32+180+64+11+154+32+11+40.35+32+11+32+40.35+75+11+40.35+32+32+107.75</f>
        <v>1844.2999999999997</v>
      </c>
    </row>
    <row r="6" spans="2:7" x14ac:dyDescent="0.25">
      <c r="B6" s="8" t="s">
        <v>7</v>
      </c>
      <c r="C6" s="1"/>
      <c r="D6" s="2">
        <v>2000</v>
      </c>
    </row>
    <row r="7" spans="2:7" ht="30" x14ac:dyDescent="0.25">
      <c r="B7" s="12" t="s">
        <v>8</v>
      </c>
      <c r="C7" s="1"/>
      <c r="D7" s="2">
        <v>800</v>
      </c>
    </row>
    <row r="8" spans="2:7" x14ac:dyDescent="0.25">
      <c r="B8" s="8" t="s">
        <v>25</v>
      </c>
      <c r="C8" s="1"/>
      <c r="D8" s="2">
        <f>3500+14000+14000+12500+12500+12500+12500</f>
        <v>81500</v>
      </c>
    </row>
    <row r="9" spans="2:7" x14ac:dyDescent="0.25">
      <c r="B9" s="8" t="s">
        <v>9</v>
      </c>
      <c r="C9" s="1"/>
      <c r="D9" s="2">
        <v>6699</v>
      </c>
    </row>
    <row r="10" spans="2:7" x14ac:dyDescent="0.25">
      <c r="B10" s="8" t="s">
        <v>5</v>
      </c>
      <c r="C10" s="1"/>
      <c r="D10" s="2">
        <f>7500+14000+8070+8070</f>
        <v>37640</v>
      </c>
    </row>
    <row r="11" spans="2:7" x14ac:dyDescent="0.25">
      <c r="B11" s="8" t="s">
        <v>10</v>
      </c>
      <c r="C11" s="1"/>
      <c r="D11" s="2">
        <f>20000+6000+6000+3404.8+8070+21550</f>
        <v>65024.800000000003</v>
      </c>
    </row>
    <row r="12" spans="2:7" x14ac:dyDescent="0.25">
      <c r="B12" s="8" t="s">
        <v>17</v>
      </c>
      <c r="C12" s="1"/>
      <c r="D12" s="2">
        <v>6300</v>
      </c>
    </row>
    <row r="13" spans="2:7" x14ac:dyDescent="0.25">
      <c r="B13" s="8" t="s">
        <v>11</v>
      </c>
      <c r="C13" s="1"/>
      <c r="D13" s="2">
        <v>2800</v>
      </c>
    </row>
    <row r="14" spans="2:7" x14ac:dyDescent="0.25">
      <c r="B14" s="8" t="s">
        <v>18</v>
      </c>
      <c r="C14" s="2"/>
      <c r="D14" s="5">
        <v>5600</v>
      </c>
    </row>
    <row r="15" spans="2:7" x14ac:dyDescent="0.25">
      <c r="B15" s="8" t="s">
        <v>12</v>
      </c>
      <c r="C15" s="1"/>
      <c r="D15" s="2">
        <v>2910</v>
      </c>
    </row>
    <row r="16" spans="2:7" x14ac:dyDescent="0.25">
      <c r="B16" s="8" t="s">
        <v>14</v>
      </c>
      <c r="C16" s="2"/>
      <c r="D16" s="2">
        <v>12663</v>
      </c>
    </row>
    <row r="17" spans="2:7" x14ac:dyDescent="0.25">
      <c r="B17" s="13" t="s">
        <v>15</v>
      </c>
      <c r="C17" s="4"/>
      <c r="D17" s="5">
        <f>4050+2200</f>
        <v>6250</v>
      </c>
      <c r="E17" s="11"/>
      <c r="F17" s="10"/>
      <c r="G17" s="11"/>
    </row>
    <row r="18" spans="2:7" x14ac:dyDescent="0.25">
      <c r="B18" s="8" t="s">
        <v>16</v>
      </c>
      <c r="C18" s="2"/>
      <c r="D18" s="2">
        <f>4925+3800</f>
        <v>8725</v>
      </c>
      <c r="E18" s="10"/>
      <c r="F18" s="10"/>
      <c r="G18" s="10"/>
    </row>
    <row r="19" spans="2:7" x14ac:dyDescent="0.25">
      <c r="B19" s="8" t="s">
        <v>24</v>
      </c>
      <c r="C19" s="2"/>
      <c r="D19" s="2">
        <f>3146+3330</f>
        <v>6476</v>
      </c>
      <c r="E19" s="3"/>
    </row>
    <row r="20" spans="2:7" x14ac:dyDescent="0.25">
      <c r="B20" s="8" t="s">
        <v>19</v>
      </c>
      <c r="C20" s="2"/>
      <c r="D20" s="5">
        <v>7650</v>
      </c>
    </row>
    <row r="21" spans="2:7" x14ac:dyDescent="0.25">
      <c r="B21" s="8" t="s">
        <v>20</v>
      </c>
      <c r="C21" s="2"/>
      <c r="D21" s="5">
        <v>4060</v>
      </c>
    </row>
    <row r="22" spans="2:7" x14ac:dyDescent="0.25">
      <c r="B22" s="9" t="s">
        <v>21</v>
      </c>
      <c r="C22" s="1"/>
      <c r="D22" s="2">
        <v>1575</v>
      </c>
      <c r="E22" s="3"/>
    </row>
    <row r="23" spans="2:7" x14ac:dyDescent="0.25">
      <c r="B23" s="9" t="s">
        <v>6</v>
      </c>
      <c r="C23" s="1"/>
      <c r="D23" s="2">
        <v>15000</v>
      </c>
      <c r="E23" s="3"/>
    </row>
    <row r="24" spans="2:7" ht="30" x14ac:dyDescent="0.25">
      <c r="B24" s="14" t="s">
        <v>27</v>
      </c>
      <c r="C24" s="1"/>
      <c r="D24" s="2">
        <f>14540+8210</f>
        <v>22750</v>
      </c>
      <c r="E24" s="3"/>
    </row>
    <row r="25" spans="2:7" x14ac:dyDescent="0.25">
      <c r="B25" s="9" t="s">
        <v>26</v>
      </c>
      <c r="C25" s="1"/>
      <c r="D25" s="2">
        <v>73300</v>
      </c>
      <c r="E25" s="3"/>
    </row>
    <row r="26" spans="2:7" x14ac:dyDescent="0.25">
      <c r="B26" s="8" t="s">
        <v>13</v>
      </c>
      <c r="C26" s="2">
        <f>SUM(C3:C25)</f>
        <v>424543.45</v>
      </c>
      <c r="D26" s="2">
        <f>SUM(D3:D25)</f>
        <v>371567.1</v>
      </c>
      <c r="E26" s="11" t="s">
        <v>3</v>
      </c>
      <c r="F26" s="10"/>
      <c r="G26" s="11">
        <f>C26+G2-D26</f>
        <v>54707.210000000021</v>
      </c>
    </row>
    <row r="27" spans="2:7" x14ac:dyDescent="0.25">
      <c r="C27" s="3"/>
    </row>
    <row r="28" spans="2:7" x14ac:dyDescent="0.25">
      <c r="C28" s="3"/>
      <c r="D28" s="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2018-01-23T08:41:30Z</dcterms:modified>
</cp:coreProperties>
</file>